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6_Finanzen\Beiträge\Schulgesetz\Berechnungen\2023-2024\"/>
    </mc:Choice>
  </mc:AlternateContent>
  <bookViews>
    <workbookView xWindow="240" yWindow="12" windowWidth="18792" windowHeight="12012"/>
  </bookViews>
  <sheets>
    <sheet name="Calculaziun dal preventiv" sheetId="135" r:id="rId1"/>
    <sheet name="Basa scolas pitschnas" sheetId="136" r:id="rId2"/>
  </sheets>
  <calcPr calcId="162913"/>
</workbook>
</file>

<file path=xl/calcChain.xml><?xml version="1.0" encoding="utf-8"?>
<calcChain xmlns="http://schemas.openxmlformats.org/spreadsheetml/2006/main">
  <c r="D32" i="135" l="1"/>
  <c r="D52" i="135" l="1"/>
  <c r="F6" i="136" l="1"/>
  <c r="E8" i="136" s="1"/>
  <c r="E9" i="136" s="1"/>
  <c r="E10" i="136" s="1"/>
  <c r="E11" i="136" s="1"/>
  <c r="E12" i="136" s="1"/>
  <c r="E13" i="136" s="1"/>
  <c r="E14" i="136" s="1"/>
  <c r="E15" i="136" s="1"/>
  <c r="E16" i="136" s="1"/>
  <c r="E17" i="136" s="1"/>
  <c r="E18" i="136" s="1"/>
  <c r="E19" i="136" s="1"/>
  <c r="E20" i="136" s="1"/>
  <c r="E21" i="136" s="1"/>
  <c r="E22" i="136" s="1"/>
  <c r="E23" i="136" s="1"/>
  <c r="E24" i="136" s="1"/>
  <c r="E25" i="136" s="1"/>
  <c r="E26" i="136" s="1"/>
  <c r="E27" i="136" s="1"/>
  <c r="E28" i="136" s="1"/>
  <c r="E29" i="136" s="1"/>
  <c r="E30" i="136" s="1"/>
  <c r="E31" i="136" s="1"/>
  <c r="E32" i="136" s="1"/>
  <c r="E33" i="136" s="1"/>
  <c r="E34" i="136" s="1"/>
  <c r="E35" i="136" s="1"/>
  <c r="E36" i="136" s="1"/>
  <c r="E37" i="136" s="1"/>
  <c r="E38" i="136" s="1"/>
  <c r="E39" i="136" s="1"/>
  <c r="E40" i="136" s="1"/>
  <c r="E41" i="136" s="1"/>
  <c r="E42" i="136" s="1"/>
  <c r="E43" i="136" s="1"/>
  <c r="E44" i="136" s="1"/>
  <c r="E45" i="136" s="1"/>
  <c r="E46" i="136" s="1"/>
  <c r="E47" i="136" s="1"/>
  <c r="E48" i="136" s="1"/>
  <c r="E49" i="136" s="1"/>
  <c r="E50" i="136" s="1"/>
  <c r="E51" i="136" s="1"/>
  <c r="E52" i="136" s="1"/>
  <c r="E53" i="136" s="1"/>
  <c r="E54" i="136" s="1"/>
  <c r="E55" i="136" s="1"/>
  <c r="E56" i="136" s="1"/>
  <c r="E57" i="136" s="1"/>
  <c r="E58" i="136" s="1"/>
  <c r="E59" i="136" s="1"/>
  <c r="E60" i="136" s="1"/>
  <c r="E61" i="136" s="1"/>
  <c r="E62" i="136" s="1"/>
  <c r="E63" i="136" s="1"/>
  <c r="E64" i="136" s="1"/>
  <c r="E65" i="136" s="1"/>
  <c r="E66" i="136" s="1"/>
  <c r="E67" i="136" s="1"/>
  <c r="E68" i="136" s="1"/>
  <c r="D62" i="135" l="1"/>
  <c r="D57" i="135"/>
  <c r="D58" i="135"/>
  <c r="D56" i="135"/>
  <c r="D48" i="135"/>
  <c r="D42" i="135"/>
  <c r="D38" i="135"/>
  <c r="D34" i="135"/>
  <c r="D18" i="135"/>
  <c r="D19" i="135"/>
  <c r="D20" i="135"/>
  <c r="D21" i="135"/>
  <c r="D17" i="135"/>
  <c r="D22" i="135"/>
  <c r="D65" i="135" l="1"/>
  <c r="D64" i="135"/>
  <c r="D66" i="135" l="1"/>
</calcChain>
</file>

<file path=xl/comments1.xml><?xml version="1.0" encoding="utf-8"?>
<comments xmlns="http://schemas.openxmlformats.org/spreadsheetml/2006/main">
  <authors>
    <author xml:space="preserve"> </author>
    <author>Sykora Lena</author>
  </authors>
  <commentList>
    <comment ref="B21" authorId="0" shapeId="0">
      <text>
        <r>
          <rPr>
            <sz val="8"/>
            <color indexed="81"/>
            <rFont val="Tahoma"/>
            <family val="2"/>
          </rPr>
          <t>Sch'ina direcziun da scola permessa è avant maun, endatar il total da scolaras e scolars (incl. scolina)</t>
        </r>
      </text>
    </comment>
    <comment ref="A26" authorId="1" shapeId="0">
      <text>
        <r>
          <rPr>
            <sz val="9"/>
            <color indexed="81"/>
            <rFont val="Tahoma"/>
            <family val="2"/>
          </rPr>
          <t>Tenor l'art. 65 al. 3 da l'Ordinaziun da scola fa il departament mintga onn ina glista dals purtaders da scola che valan sco scolas pitschnas cun lieus periferics. Per far la glista è decisiva la situaziun stadi october da l'onn precedent.</t>
        </r>
      </text>
    </comment>
    <comment ref="D28" authorId="1" shapeId="0">
      <text>
        <r>
          <rPr>
            <sz val="9"/>
            <color indexed="81"/>
            <rFont val="Tahoma"/>
            <family val="2"/>
          </rPr>
          <t>Nudai en il champ D28 las indicaziuns tenor la mappa "Basa scolas pitschnas".</t>
        </r>
      </text>
    </comment>
    <comment ref="B30" authorId="1" shapeId="0">
      <text>
        <r>
          <rPr>
            <sz val="9"/>
            <color indexed="81"/>
            <rFont val="Tahoma"/>
            <family val="2"/>
          </rPr>
          <t>Art. 76 da la Lescha da scola</t>
        </r>
      </text>
    </comment>
    <comment ref="C36" authorId="1" shapeId="0">
      <text>
        <r>
          <rPr>
            <sz val="9"/>
            <color indexed="81"/>
            <rFont val="Tahoma"/>
            <family val="2"/>
          </rPr>
          <t>Art. 88 da la Lescha da scola</t>
        </r>
      </text>
    </comment>
    <comment ref="B40" authorId="1" shapeId="0">
      <text>
        <r>
          <rPr>
            <sz val="9"/>
            <color indexed="81"/>
            <rFont val="Tahoma"/>
            <family val="2"/>
          </rPr>
          <t>Art. 38 ed art. 75 da la Lescha da scola</t>
        </r>
      </text>
    </comment>
    <comment ref="B46" authorId="1" shapeId="0">
      <text>
        <r>
          <rPr>
            <sz val="9"/>
            <color indexed="81"/>
            <rFont val="Tahoma"/>
            <family val="2"/>
          </rPr>
          <t>Art. 35 ed art. 81 da la Lescha da scola</t>
        </r>
      </text>
    </comment>
    <comment ref="B54" authorId="1" shapeId="0">
      <text>
        <r>
          <rPr>
            <sz val="9"/>
            <color indexed="81"/>
            <rFont val="Tahoma"/>
            <family val="2"/>
          </rPr>
          <t>Art. 27 da la Lescha da scola e da l'Ordinaziun davart structuras dal di</t>
        </r>
      </text>
    </comment>
    <comment ref="B60" authorId="1" shapeId="0">
      <text>
        <r>
          <rPr>
            <sz val="9"/>
            <color indexed="81"/>
            <rFont val="Tahoma"/>
            <family val="2"/>
          </rPr>
          <t>Art. 18 da l'Ordinaziun da linguas</t>
        </r>
      </text>
    </comment>
  </commentList>
</comments>
</file>

<file path=xl/sharedStrings.xml><?xml version="1.0" encoding="utf-8"?>
<sst xmlns="http://schemas.openxmlformats.org/spreadsheetml/2006/main" count="74" uniqueCount="62">
  <si>
    <t xml:space="preserve">Sustegn per l'elavuraziun dal preventiv </t>
  </si>
  <si>
    <t xml:space="preserve">La tabella d'Excel è in sustegn per l'elavuraziun dal preventiv. </t>
  </si>
  <si>
    <t>Tut las contribuziuns a la scola populara (danor: las contribuziuns a la furmaziun supplementara da persunas d'instrucziun, las contribuziuns als custs da substituziuns e las contribuziuns a scolas ed a classas bilinguas) pon vegnir calculadas qua.</t>
  </si>
  <si>
    <t>Proceder sco suonda:</t>
  </si>
  <si>
    <t>1. Emplenir mo ils champs marcads cun cotschen</t>
  </si>
  <si>
    <t>2. Inserir il dumber da scolaras e scolars sut "pauschalas"</t>
  </si>
  <si>
    <t>3. Inserir las datas per las pauschalas supplementaras e las ulteriuras contribuziuns</t>
  </si>
  <si>
    <t>Pauschalas</t>
  </si>
  <si>
    <t>Stgalim da scola</t>
  </si>
  <si>
    <t>Dumber</t>
  </si>
  <si>
    <t>Summa pauschala</t>
  </si>
  <si>
    <t>Total da las contribuziuns</t>
  </si>
  <si>
    <t>Scolarinas e scolarins</t>
  </si>
  <si>
    <t>Scolaras e scolars da scola primara</t>
  </si>
  <si>
    <t>Scolaras e scolars da scola reala</t>
  </si>
  <si>
    <t>Scolaras e scolars da scola secundara</t>
  </si>
  <si>
    <t>Pauschala per mainascolas</t>
  </si>
  <si>
    <t>Pauschala per la pedagogia speziala</t>
  </si>
  <si>
    <t>Pauschalas supplementaras</t>
  </si>
  <si>
    <t>Pauschala supplementara per scolas pitschnas</t>
  </si>
  <si>
    <t>Contribuziun per lieus da scola periferics che han main che 66 scolaras e scolars</t>
  </si>
  <si>
    <t>Pauschala supplementara per scolas secundaras da vallada</t>
  </si>
  <si>
    <t>Dumber da lecziuns spezialas imputablas</t>
  </si>
  <si>
    <t>Pauschala supplementara</t>
  </si>
  <si>
    <t>Dumber da scolaras e scolars da la "classe preliceale"</t>
  </si>
  <si>
    <t>Pauschala supplementara per l'instrucziun da linguas estras (stgalim secundar I)</t>
  </si>
  <si>
    <t>Dumber da scolaras e scolars</t>
  </si>
  <si>
    <t>Dumber d'emnas</t>
  </si>
  <si>
    <t>Pauschala supplementara per classas da talent</t>
  </si>
  <si>
    <t>Dumber da scolaras e scolars talentads</t>
  </si>
  <si>
    <t>Contribuziuns</t>
  </si>
  <si>
    <t>Contribuziuns a purschidas per uffants da lingua estra</t>
  </si>
  <si>
    <t>Dumber d'unitads d'instrucziun imputablas</t>
  </si>
  <si>
    <t>Contribuziun per unitad d'instrucziun</t>
  </si>
  <si>
    <t>Contribuziuns als custs da transport</t>
  </si>
  <si>
    <t>Dumber da kilometers da transport imputabels</t>
  </si>
  <si>
    <t>Pauschala per kilometer</t>
  </si>
  <si>
    <t>Contribuziuns ad ulteriuras structuras dal di</t>
  </si>
  <si>
    <t>Dumber d'unitads d'assistenza</t>
  </si>
  <si>
    <t>Contribuziun per unitad d'assistenza</t>
  </si>
  <si>
    <t>Tgiras d'avantmezdi</t>
  </si>
  <si>
    <t xml:space="preserve">Tgiras da mezdi  </t>
  </si>
  <si>
    <t>Tgiras da suentermezdi</t>
  </si>
  <si>
    <t>Contribuziuns ad activitads da barat linguistic</t>
  </si>
  <si>
    <t>Dumber da dis</t>
  </si>
  <si>
    <t>Contribuziun per di / per scolara u scolar</t>
  </si>
  <si>
    <t>Total: Contribuziuns pauschalas:</t>
  </si>
  <si>
    <t>Total ulteriuras contribuziuns:</t>
  </si>
  <si>
    <t>Total da las contribuziuns chantunalas per l'onn da scola:</t>
  </si>
  <si>
    <t>Basa: Lescha da scola art. 74 al. 2</t>
  </si>
  <si>
    <t>Stgalim primar</t>
  </si>
  <si>
    <t>Stgalim secundar I</t>
  </si>
  <si>
    <t>Scolaras e scolars</t>
  </si>
  <si>
    <t>Contribuziun per lieu</t>
  </si>
  <si>
    <t xml:space="preserve">Contribuziun per lieu </t>
  </si>
  <si>
    <t>Primar ohne "Knick"</t>
  </si>
  <si>
    <t>Abnahme</t>
  </si>
  <si>
    <t>Einheiten</t>
  </si>
  <si>
    <t>(refurma da la GF)</t>
  </si>
  <si>
    <t>.</t>
  </si>
  <si>
    <t>En cas da dumondas As drizzai a: USS, partiziun Finanzas, 081 257 27 27, finanzen@avs.gr.ch</t>
  </si>
  <si>
    <t>Calculaziun da la pauschala supplementara per scolas pitschnas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</si>
</sst>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u val="double"/>
      <sz val="14"/>
      <color theme="1"/>
      <name val="Arial"/>
      <family val="2"/>
    </font>
    <font>
      <u val="double"/>
      <sz val="10"/>
      <color theme="1"/>
      <name val="Arial"/>
      <family val="2"/>
    </font>
    <font>
      <i/>
      <sz val="9"/>
      <color indexed="8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/>
    <xf numFmtId="0" fontId="0" fillId="0" borderId="0" xfId="0" applyFont="1"/>
    <xf numFmtId="0" fontId="0" fillId="6" borderId="1" xfId="0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4" fontId="0" fillId="0" borderId="1" xfId="0" applyNumberFormat="1" applyBorder="1"/>
    <xf numFmtId="0" fontId="6" fillId="3" borderId="1" xfId="0" applyFont="1" applyFill="1" applyBorder="1"/>
    <xf numFmtId="0" fontId="0" fillId="0" borderId="0" xfId="0" applyAlignment="1">
      <alignment vertical="top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/>
    <xf numFmtId="4" fontId="6" fillId="0" borderId="1" xfId="0" applyNumberFormat="1" applyFont="1" applyBorder="1"/>
    <xf numFmtId="0" fontId="0" fillId="3" borderId="1" xfId="0" applyFill="1" applyBorder="1"/>
    <xf numFmtId="0" fontId="6" fillId="4" borderId="1" xfId="0" applyFont="1" applyFill="1" applyBorder="1"/>
    <xf numFmtId="0" fontId="12" fillId="3" borderId="1" xfId="0" applyFont="1" applyFill="1" applyBorder="1"/>
    <xf numFmtId="0" fontId="6" fillId="3" borderId="2" xfId="0" applyFont="1" applyFill="1" applyBorder="1"/>
    <xf numFmtId="0" fontId="6" fillId="0" borderId="0" xfId="0" applyFont="1" applyBorder="1"/>
    <xf numFmtId="4" fontId="6" fillId="0" borderId="0" xfId="0" applyNumberFormat="1" applyFont="1" applyFill="1" applyBorder="1"/>
    <xf numFmtId="0" fontId="0" fillId="0" borderId="0" xfId="0" applyFill="1"/>
    <xf numFmtId="0" fontId="0" fillId="0" borderId="0" xfId="0" applyBorder="1"/>
    <xf numFmtId="0" fontId="6" fillId="3" borderId="10" xfId="0" applyFont="1" applyFill="1" applyBorder="1"/>
    <xf numFmtId="0" fontId="13" fillId="4" borderId="1" xfId="0" applyFont="1" applyFill="1" applyBorder="1"/>
    <xf numFmtId="0" fontId="14" fillId="4" borderId="1" xfId="0" applyFont="1" applyFill="1" applyBorder="1"/>
    <xf numFmtId="4" fontId="0" fillId="0" borderId="1" xfId="0" applyNumberFormat="1" applyFill="1" applyBorder="1"/>
    <xf numFmtId="4" fontId="7" fillId="0" borderId="0" xfId="0" applyNumberFormat="1" applyFont="1"/>
    <xf numFmtId="4" fontId="16" fillId="0" borderId="0" xfId="0" applyNumberFormat="1" applyFont="1"/>
    <xf numFmtId="0" fontId="12" fillId="3" borderId="10" xfId="0" applyFont="1" applyFill="1" applyBorder="1"/>
    <xf numFmtId="0" fontId="8" fillId="0" borderId="0" xfId="0" applyFont="1" applyAlignment="1"/>
    <xf numFmtId="0" fontId="6" fillId="0" borderId="0" xfId="0" applyFont="1" applyAlignment="1"/>
    <xf numFmtId="3" fontId="18" fillId="0" borderId="0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4" fontId="6" fillId="6" borderId="1" xfId="0" applyNumberFormat="1" applyFont="1" applyFill="1" applyBorder="1" applyAlignment="1" applyProtection="1">
      <alignment horizontal="right"/>
      <protection locked="0"/>
    </xf>
    <xf numFmtId="0" fontId="0" fillId="6" borderId="1" xfId="0" applyFill="1" applyBorder="1" applyProtection="1">
      <protection locked="0"/>
    </xf>
    <xf numFmtId="0" fontId="0" fillId="0" borderId="0" xfId="0" applyAlignment="1">
      <alignment wrapText="1"/>
    </xf>
    <xf numFmtId="0" fontId="9" fillId="7" borderId="0" xfId="0" applyFont="1" applyFill="1" applyAlignment="1"/>
    <xf numFmtId="0" fontId="10" fillId="7" borderId="0" xfId="0" applyFont="1" applyFill="1" applyAlignment="1"/>
    <xf numFmtId="2" fontId="6" fillId="4" borderId="6" xfId="0" applyNumberFormat="1" applyFont="1" applyFill="1" applyBorder="1" applyAlignment="1">
      <alignment horizontal="left" vertical="center" wrapText="1"/>
    </xf>
    <xf numFmtId="2" fontId="6" fillId="4" borderId="5" xfId="0" applyNumberFormat="1" applyFont="1" applyFill="1" applyBorder="1" applyAlignment="1">
      <alignment horizontal="left" vertical="center"/>
    </xf>
    <xf numFmtId="2" fontId="6" fillId="4" borderId="7" xfId="0" applyNumberFormat="1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6" borderId="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2" fontId="0" fillId="6" borderId="4" xfId="0" applyNumberFormat="1" applyFill="1" applyBorder="1" applyAlignment="1" applyProtection="1">
      <protection locked="0"/>
    </xf>
    <xf numFmtId="2" fontId="0" fillId="6" borderId="2" xfId="0" applyNumberFormat="1" applyFill="1" applyBorder="1" applyAlignment="1" applyProtection="1">
      <protection locked="0"/>
    </xf>
    <xf numFmtId="2" fontId="12" fillId="3" borderId="4" xfId="0" applyNumberFormat="1" applyFont="1" applyFill="1" applyBorder="1" applyAlignment="1"/>
    <xf numFmtId="2" fontId="15" fillId="0" borderId="2" xfId="0" applyNumberFormat="1" applyFont="1" applyBorder="1" applyAlignment="1"/>
    <xf numFmtId="0" fontId="6" fillId="4" borderId="4" xfId="0" applyFont="1" applyFill="1" applyBorder="1" applyAlignment="1"/>
    <xf numFmtId="0" fontId="6" fillId="4" borderId="2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Standard" xfId="0" builtinId="0"/>
    <cellStyle name="Standard 2_Berechnung_Vergleich_Lehrerlöhne" xfId="1"/>
  </cellStyles>
  <dxfs count="2"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</dxfs>
  <tableStyles count="1" defaultTableStyle="TableStyleMedium9" defaultPivotStyle="PivotStyleLight16">
    <tableStyle name="Tabellenformat 1" pivot="0" count="2"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6"/>
  <sheetViews>
    <sheetView tabSelected="1" topLeftCell="A17" workbookViewId="0">
      <selection activeCell="B17" sqref="B17"/>
    </sheetView>
  </sheetViews>
  <sheetFormatPr baseColWidth="10" defaultRowHeight="13.2" x14ac:dyDescent="0.25"/>
  <cols>
    <col min="1" max="1" width="35" customWidth="1"/>
    <col min="2" max="2" width="27.109375" bestFit="1" customWidth="1"/>
    <col min="3" max="3" width="39.6640625" customWidth="1"/>
    <col min="4" max="4" width="34.88671875" customWidth="1"/>
  </cols>
  <sheetData>
    <row r="1" spans="1:4" ht="22.8" x14ac:dyDescent="0.4">
      <c r="A1" s="53" t="s">
        <v>0</v>
      </c>
      <c r="B1" s="54"/>
      <c r="C1" s="54"/>
      <c r="D1" s="54"/>
    </row>
    <row r="2" spans="1:4" s="8" customFormat="1" x14ac:dyDescent="0.25">
      <c r="A2"/>
    </row>
    <row r="3" spans="1:4" s="8" customFormat="1" x14ac:dyDescent="0.25">
      <c r="A3" t="s">
        <v>1</v>
      </c>
    </row>
    <row r="4" spans="1:4" s="8" customFormat="1" ht="27.75" customHeight="1" x14ac:dyDescent="0.25">
      <c r="A4" s="61" t="s">
        <v>2</v>
      </c>
      <c r="B4" s="61"/>
      <c r="C4" s="61"/>
      <c r="D4" s="61"/>
    </row>
    <row r="5" spans="1:4" s="8" customFormat="1" x14ac:dyDescent="0.25">
      <c r="A5" s="52"/>
      <c r="B5" s="52"/>
      <c r="C5" s="52"/>
      <c r="D5" s="52"/>
    </row>
    <row r="6" spans="1:4" s="8" customFormat="1" x14ac:dyDescent="0.25">
      <c r="A6" s="61" t="s">
        <v>60</v>
      </c>
      <c r="B6" s="61"/>
      <c r="C6" s="61"/>
      <c r="D6" s="61"/>
    </row>
    <row r="7" spans="1:4" s="8" customFormat="1" x14ac:dyDescent="0.25">
      <c r="A7"/>
    </row>
    <row r="8" spans="1:4" s="8" customFormat="1" x14ac:dyDescent="0.25">
      <c r="A8" s="9" t="s">
        <v>3</v>
      </c>
    </row>
    <row r="9" spans="1:4" s="9" customFormat="1" x14ac:dyDescent="0.25">
      <c r="A9" s="9" t="s">
        <v>4</v>
      </c>
    </row>
    <row r="10" spans="1:4" s="9" customFormat="1" x14ac:dyDescent="0.25">
      <c r="A10" s="9" t="s">
        <v>5</v>
      </c>
    </row>
    <row r="11" spans="1:4" s="9" customFormat="1" x14ac:dyDescent="0.25">
      <c r="A11" t="s">
        <v>6</v>
      </c>
    </row>
    <row r="13" spans="1:4" ht="17.399999999999999" x14ac:dyDescent="0.3">
      <c r="A13" s="1" t="s">
        <v>7</v>
      </c>
    </row>
    <row r="14" spans="1:4" ht="17.399999999999999" x14ac:dyDescent="0.3">
      <c r="A14" s="1"/>
    </row>
    <row r="15" spans="1:4" ht="24.9" customHeight="1" x14ac:dyDescent="0.25">
      <c r="A15" s="7" t="s">
        <v>8</v>
      </c>
      <c r="B15" s="7" t="s">
        <v>9</v>
      </c>
      <c r="C15" s="7" t="s">
        <v>10</v>
      </c>
      <c r="D15" s="7" t="s">
        <v>11</v>
      </c>
    </row>
    <row r="16" spans="1:4" x14ac:dyDescent="0.25">
      <c r="A16" s="2"/>
      <c r="B16" s="2"/>
      <c r="C16" s="2"/>
      <c r="D16" s="13"/>
    </row>
    <row r="17" spans="1:4" ht="24.9" customHeight="1" x14ac:dyDescent="0.25">
      <c r="A17" s="11" t="s">
        <v>12</v>
      </c>
      <c r="B17" s="10"/>
      <c r="C17" s="3">
        <v>1000</v>
      </c>
      <c r="D17" s="19">
        <f>B17*C17</f>
        <v>0</v>
      </c>
    </row>
    <row r="18" spans="1:4" ht="24.9" customHeight="1" x14ac:dyDescent="0.25">
      <c r="A18" s="11" t="s">
        <v>13</v>
      </c>
      <c r="B18" s="10"/>
      <c r="C18" s="3">
        <v>1000</v>
      </c>
      <c r="D18" s="19">
        <f t="shared" ref="D18:D22" si="0">B18*C18</f>
        <v>0</v>
      </c>
    </row>
    <row r="19" spans="1:4" ht="24.9" customHeight="1" x14ac:dyDescent="0.25">
      <c r="A19" s="11" t="s">
        <v>14</v>
      </c>
      <c r="B19" s="10"/>
      <c r="C19" s="3">
        <v>1520</v>
      </c>
      <c r="D19" s="19">
        <f t="shared" si="0"/>
        <v>0</v>
      </c>
    </row>
    <row r="20" spans="1:4" ht="24.9" customHeight="1" x14ac:dyDescent="0.25">
      <c r="A20" s="11" t="s">
        <v>15</v>
      </c>
      <c r="B20" s="10"/>
      <c r="C20" s="3">
        <v>1437</v>
      </c>
      <c r="D20" s="19">
        <f t="shared" si="0"/>
        <v>0</v>
      </c>
    </row>
    <row r="21" spans="1:4" ht="24.9" customHeight="1" x14ac:dyDescent="0.25">
      <c r="A21" s="11" t="s">
        <v>16</v>
      </c>
      <c r="B21" s="10"/>
      <c r="C21" s="3">
        <v>312</v>
      </c>
      <c r="D21" s="19">
        <f t="shared" si="0"/>
        <v>0</v>
      </c>
    </row>
    <row r="22" spans="1:4" ht="24.9" customHeight="1" x14ac:dyDescent="0.25">
      <c r="A22" s="11" t="s">
        <v>17</v>
      </c>
      <c r="B22" s="10"/>
      <c r="C22" s="3">
        <v>312</v>
      </c>
      <c r="D22" s="19">
        <f t="shared" si="0"/>
        <v>0</v>
      </c>
    </row>
    <row r="23" spans="1:4" s="26" customFormat="1" x14ac:dyDescent="0.25">
      <c r="A23" s="4"/>
      <c r="B23" s="5"/>
      <c r="C23" s="6" t="s">
        <v>59</v>
      </c>
      <c r="D23" s="25"/>
    </row>
    <row r="24" spans="1:4" ht="17.399999999999999" x14ac:dyDescent="0.3">
      <c r="A24" s="1" t="s">
        <v>18</v>
      </c>
    </row>
    <row r="26" spans="1:4" ht="24.9" customHeight="1" x14ac:dyDescent="0.25">
      <c r="A26" s="22" t="s">
        <v>19</v>
      </c>
    </row>
    <row r="27" spans="1:4" s="16" customFormat="1" ht="24.9" customHeight="1" x14ac:dyDescent="0.25">
      <c r="A27" s="55" t="s">
        <v>20</v>
      </c>
      <c r="B27" s="56"/>
      <c r="C27" s="57"/>
      <c r="D27" s="17" t="s">
        <v>11</v>
      </c>
    </row>
    <row r="28" spans="1:4" ht="24.9" customHeight="1" x14ac:dyDescent="0.25">
      <c r="A28" s="58"/>
      <c r="B28" s="59"/>
      <c r="C28" s="60"/>
      <c r="D28" s="50"/>
    </row>
    <row r="30" spans="1:4" ht="24.9" customHeight="1" x14ac:dyDescent="0.25">
      <c r="A30" s="22" t="s">
        <v>21</v>
      </c>
      <c r="B30" s="15"/>
    </row>
    <row r="31" spans="1:4" ht="24.9" customHeight="1" x14ac:dyDescent="0.25">
      <c r="A31" s="68" t="s">
        <v>22</v>
      </c>
      <c r="B31" s="69"/>
      <c r="C31" s="15" t="s">
        <v>23</v>
      </c>
      <c r="D31" s="7" t="s">
        <v>11</v>
      </c>
    </row>
    <row r="32" spans="1:4" ht="24.9" customHeight="1" x14ac:dyDescent="0.25">
      <c r="A32" s="62"/>
      <c r="B32" s="63"/>
      <c r="C32" s="14">
        <v>2850</v>
      </c>
      <c r="D32" s="19">
        <f>A32*C32</f>
        <v>0</v>
      </c>
    </row>
    <row r="33" spans="1:4" ht="24.9" customHeight="1" x14ac:dyDescent="0.25">
      <c r="A33" s="68" t="s">
        <v>24</v>
      </c>
      <c r="B33" s="69"/>
      <c r="C33" s="14"/>
      <c r="D33" s="19"/>
    </row>
    <row r="34" spans="1:4" ht="24.9" customHeight="1" x14ac:dyDescent="0.25">
      <c r="A34" s="62"/>
      <c r="B34" s="63"/>
      <c r="C34" s="14">
        <v>11500</v>
      </c>
      <c r="D34" s="19">
        <f>A34*C34</f>
        <v>0</v>
      </c>
    </row>
    <row r="36" spans="1:4" ht="24.9" customHeight="1" x14ac:dyDescent="0.25">
      <c r="A36" s="22" t="s">
        <v>25</v>
      </c>
      <c r="B36" s="20"/>
      <c r="C36" s="20"/>
    </row>
    <row r="37" spans="1:4" ht="24.9" customHeight="1" x14ac:dyDescent="0.25">
      <c r="A37" s="21" t="s">
        <v>26</v>
      </c>
      <c r="B37" s="21" t="s">
        <v>27</v>
      </c>
      <c r="C37" s="15" t="s">
        <v>23</v>
      </c>
      <c r="D37" s="7" t="s">
        <v>11</v>
      </c>
    </row>
    <row r="38" spans="1:4" ht="24.9" customHeight="1" x14ac:dyDescent="0.25">
      <c r="A38" s="51"/>
      <c r="B38" s="51"/>
      <c r="C38" s="14">
        <v>500</v>
      </c>
      <c r="D38" s="19">
        <f>A38*B38*C38</f>
        <v>0</v>
      </c>
    </row>
    <row r="40" spans="1:4" ht="24.9" customHeight="1" x14ac:dyDescent="0.25">
      <c r="A40" s="22" t="s">
        <v>28</v>
      </c>
      <c r="B40" s="22"/>
    </row>
    <row r="41" spans="1:4" ht="24.9" customHeight="1" x14ac:dyDescent="0.25">
      <c r="A41" s="21" t="s">
        <v>29</v>
      </c>
      <c r="B41" s="21"/>
      <c r="C41" s="23" t="s">
        <v>23</v>
      </c>
      <c r="D41" s="7" t="s">
        <v>11</v>
      </c>
    </row>
    <row r="42" spans="1:4" ht="24.9" customHeight="1" x14ac:dyDescent="0.25">
      <c r="A42" s="62"/>
      <c r="B42" s="63"/>
      <c r="C42" s="18">
        <v>4000</v>
      </c>
      <c r="D42" s="19">
        <f>A42*C42</f>
        <v>0</v>
      </c>
    </row>
    <row r="44" spans="1:4" ht="17.399999999999999" x14ac:dyDescent="0.3">
      <c r="A44" s="1" t="s">
        <v>30</v>
      </c>
    </row>
    <row r="46" spans="1:4" ht="24.9" customHeight="1" x14ac:dyDescent="0.25">
      <c r="A46" s="22" t="s">
        <v>31</v>
      </c>
      <c r="B46" s="15"/>
      <c r="C46" s="24"/>
    </row>
    <row r="47" spans="1:4" ht="24.9" customHeight="1" x14ac:dyDescent="0.25">
      <c r="A47" s="21" t="s">
        <v>32</v>
      </c>
      <c r="B47" s="21"/>
      <c r="C47" s="15" t="s">
        <v>33</v>
      </c>
      <c r="D47" s="7" t="s">
        <v>11</v>
      </c>
    </row>
    <row r="48" spans="1:4" ht="24.9" customHeight="1" x14ac:dyDescent="0.25">
      <c r="A48" s="64"/>
      <c r="B48" s="65"/>
      <c r="C48" s="14">
        <v>85</v>
      </c>
      <c r="D48" s="19">
        <f>A48*C48</f>
        <v>0</v>
      </c>
    </row>
    <row r="50" spans="1:4" ht="24.9" customHeight="1" x14ac:dyDescent="0.25">
      <c r="A50" s="66" t="s">
        <v>34</v>
      </c>
      <c r="B50" s="67"/>
    </row>
    <row r="51" spans="1:4" ht="24.9" customHeight="1" x14ac:dyDescent="0.25">
      <c r="A51" s="21" t="s">
        <v>35</v>
      </c>
      <c r="B51" s="21"/>
      <c r="C51" s="15" t="s">
        <v>36</v>
      </c>
      <c r="D51" s="7" t="s">
        <v>11</v>
      </c>
    </row>
    <row r="52" spans="1:4" ht="24.9" customHeight="1" x14ac:dyDescent="0.25">
      <c r="A52" s="64"/>
      <c r="B52" s="65"/>
      <c r="C52" s="31">
        <v>68</v>
      </c>
      <c r="D52" s="19">
        <f>A52*C52</f>
        <v>0</v>
      </c>
    </row>
    <row r="53" spans="1:4" x14ac:dyDescent="0.25">
      <c r="A53" s="27"/>
      <c r="B53" s="27"/>
      <c r="C53" s="27"/>
      <c r="D53" s="27"/>
    </row>
    <row r="54" spans="1:4" ht="24.9" customHeight="1" x14ac:dyDescent="0.25">
      <c r="A54" s="34" t="s">
        <v>37</v>
      </c>
      <c r="B54" s="28"/>
      <c r="C54" s="8"/>
    </row>
    <row r="55" spans="1:4" ht="24.9" customHeight="1" x14ac:dyDescent="0.25">
      <c r="A55" s="29"/>
      <c r="B55" s="21" t="s">
        <v>38</v>
      </c>
      <c r="C55" s="15" t="s">
        <v>39</v>
      </c>
      <c r="D55" s="7" t="s">
        <v>11</v>
      </c>
    </row>
    <row r="56" spans="1:4" ht="24.9" customHeight="1" x14ac:dyDescent="0.25">
      <c r="A56" s="30" t="s">
        <v>40</v>
      </c>
      <c r="B56" s="51"/>
      <c r="C56" s="14">
        <v>2</v>
      </c>
      <c r="D56" s="19">
        <f>B56*C56</f>
        <v>0</v>
      </c>
    </row>
    <row r="57" spans="1:4" ht="24.9" customHeight="1" x14ac:dyDescent="0.25">
      <c r="A57" s="30" t="s">
        <v>41</v>
      </c>
      <c r="B57" s="51"/>
      <c r="C57" s="14">
        <v>3</v>
      </c>
      <c r="D57" s="19">
        <f t="shared" ref="D57:D58" si="1">B57*C57</f>
        <v>0</v>
      </c>
    </row>
    <row r="58" spans="1:4" ht="24.9" customHeight="1" x14ac:dyDescent="0.25">
      <c r="A58" s="30" t="s">
        <v>42</v>
      </c>
      <c r="B58" s="51"/>
      <c r="C58" s="14">
        <v>2</v>
      </c>
      <c r="D58" s="19">
        <f t="shared" si="1"/>
        <v>0</v>
      </c>
    </row>
    <row r="60" spans="1:4" ht="24.9" customHeight="1" x14ac:dyDescent="0.25">
      <c r="A60" s="22" t="s">
        <v>43</v>
      </c>
      <c r="B60" s="20"/>
    </row>
    <row r="61" spans="1:4" ht="24.9" customHeight="1" x14ac:dyDescent="0.25">
      <c r="A61" s="30" t="s">
        <v>26</v>
      </c>
      <c r="B61" s="21" t="s">
        <v>44</v>
      </c>
      <c r="C61" s="15" t="s">
        <v>45</v>
      </c>
      <c r="D61" s="7" t="s">
        <v>11</v>
      </c>
    </row>
    <row r="62" spans="1:4" ht="24.9" customHeight="1" x14ac:dyDescent="0.25">
      <c r="A62" s="51"/>
      <c r="B62" s="51"/>
      <c r="C62" s="14">
        <v>90</v>
      </c>
      <c r="D62" s="19">
        <f>A62*B62*C62</f>
        <v>0</v>
      </c>
    </row>
    <row r="64" spans="1:4" ht="17.399999999999999" x14ac:dyDescent="0.3">
      <c r="A64" s="45"/>
      <c r="B64" s="49"/>
      <c r="C64" s="45" t="s">
        <v>46</v>
      </c>
      <c r="D64" s="32">
        <f>D17+D18+D19+D20+D21+D22+D28+D42+D52</f>
        <v>0</v>
      </c>
    </row>
    <row r="65" spans="1:4" ht="17.399999999999999" x14ac:dyDescent="0.3">
      <c r="A65" s="45"/>
      <c r="B65" s="46"/>
      <c r="C65" s="45" t="s">
        <v>47</v>
      </c>
      <c r="D65" s="32">
        <f>D32+D34+D38+D48+D56+D57+D58+D62</f>
        <v>0</v>
      </c>
    </row>
    <row r="66" spans="1:4" ht="17.399999999999999" x14ac:dyDescent="0.3">
      <c r="A66" s="47"/>
      <c r="B66" s="48"/>
      <c r="C66" s="47" t="s">
        <v>48</v>
      </c>
      <c r="D66" s="33">
        <f>D64+D65</f>
        <v>0</v>
      </c>
    </row>
  </sheetData>
  <sheetProtection algorithmName="SHA-512" hashValue="9t5C/gDrOcGhYHbkKu9sVNsur98AWooJoSBZ/gGpgPkM0FzxsShxnqtp6lwvGkLo7T78CIS1IeIHRdTXuk31/g==" saltValue="TGmVgx7KNDeR/DEy6KuGZQ==" spinCount="100000" sheet="1" selectLockedCells="1"/>
  <mergeCells count="12">
    <mergeCell ref="A52:B52"/>
    <mergeCell ref="A50:B50"/>
    <mergeCell ref="A31:B31"/>
    <mergeCell ref="A33:B33"/>
    <mergeCell ref="A34:B34"/>
    <mergeCell ref="A32:B32"/>
    <mergeCell ref="A1:D1"/>
    <mergeCell ref="A27:C28"/>
    <mergeCell ref="A4:D4"/>
    <mergeCell ref="A42:B42"/>
    <mergeCell ref="A48:B48"/>
    <mergeCell ref="A6:D6"/>
  </mergeCells>
  <pageMargins left="0.70866141732283472" right="0.70866141732283472" top="0.78740157480314965" bottom="0.78740157480314965" header="0.31496062992125984" footer="0.31496062992125984"/>
  <pageSetup paperSize="9" scale="41" fitToWidth="0" fitToHeight="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Normal="100" workbookViewId="0">
      <selection activeCell="A2" sqref="A2"/>
    </sheetView>
  </sheetViews>
  <sheetFormatPr baseColWidth="10" defaultRowHeight="13.2" x14ac:dyDescent="0.25"/>
  <cols>
    <col min="1" max="2" width="23" customWidth="1"/>
    <col min="4" max="7" width="0" hidden="1" customWidth="1"/>
    <col min="8" max="9" width="23" customWidth="1"/>
  </cols>
  <sheetData>
    <row r="1" spans="1:9" ht="15.6" x14ac:dyDescent="0.3">
      <c r="A1" s="35" t="s">
        <v>61</v>
      </c>
      <c r="H1" s="36"/>
    </row>
    <row r="2" spans="1:9" ht="12.75" customHeight="1" x14ac:dyDescent="0.25">
      <c r="A2" s="36" t="s">
        <v>58</v>
      </c>
      <c r="C2" s="26"/>
      <c r="D2" s="26"/>
      <c r="E2" s="26"/>
      <c r="F2" s="26"/>
      <c r="G2" s="26"/>
      <c r="H2" s="70"/>
      <c r="I2" s="71"/>
    </row>
    <row r="3" spans="1:9" ht="25.5" customHeight="1" x14ac:dyDescent="0.25">
      <c r="A3" s="36" t="s">
        <v>49</v>
      </c>
      <c r="C3" s="26"/>
      <c r="D3" s="26"/>
      <c r="E3" s="26"/>
      <c r="F3" s="26"/>
      <c r="G3" s="26"/>
      <c r="H3" s="70"/>
      <c r="I3" s="71"/>
    </row>
    <row r="4" spans="1:9" x14ac:dyDescent="0.25">
      <c r="A4" s="36"/>
      <c r="C4" s="26"/>
      <c r="D4" s="26"/>
      <c r="E4" s="26"/>
      <c r="F4" s="26"/>
      <c r="G4" s="26"/>
      <c r="H4" s="37"/>
      <c r="I4" s="37"/>
    </row>
    <row r="5" spans="1:9" ht="15.6" x14ac:dyDescent="0.25">
      <c r="A5" s="72" t="s">
        <v>50</v>
      </c>
      <c r="B5" s="73"/>
      <c r="D5" s="38" t="s">
        <v>55</v>
      </c>
      <c r="E5" s="39"/>
      <c r="F5" s="40" t="s">
        <v>56</v>
      </c>
      <c r="H5" s="72" t="s">
        <v>51</v>
      </c>
      <c r="I5" s="73"/>
    </row>
    <row r="6" spans="1:9" x14ac:dyDescent="0.25">
      <c r="A6" s="41" t="s">
        <v>52</v>
      </c>
      <c r="B6" s="41" t="s">
        <v>53</v>
      </c>
      <c r="D6" s="42"/>
      <c r="E6" s="40" t="s">
        <v>57</v>
      </c>
      <c r="F6" s="12">
        <f>1/(66-5)</f>
        <v>1.6393442622950821E-2</v>
      </c>
      <c r="H6" s="41" t="s">
        <v>52</v>
      </c>
      <c r="I6" s="41" t="s">
        <v>54</v>
      </c>
    </row>
    <row r="7" spans="1:9" x14ac:dyDescent="0.25">
      <c r="A7" s="43">
        <v>5</v>
      </c>
      <c r="B7" s="43">
        <v>20828</v>
      </c>
      <c r="D7" s="44">
        <v>5</v>
      </c>
      <c r="E7" s="12">
        <v>1</v>
      </c>
      <c r="F7" s="12"/>
      <c r="H7" s="43"/>
      <c r="I7" s="43"/>
    </row>
    <row r="8" spans="1:9" x14ac:dyDescent="0.25">
      <c r="A8" s="43">
        <v>6</v>
      </c>
      <c r="B8" s="43">
        <v>20486.557377049179</v>
      </c>
      <c r="D8" s="44">
        <v>6</v>
      </c>
      <c r="E8" s="12">
        <f>E7-$F$6</f>
        <v>0.98360655737704916</v>
      </c>
      <c r="F8" s="12"/>
      <c r="H8" s="43"/>
      <c r="I8" s="43"/>
    </row>
    <row r="9" spans="1:9" x14ac:dyDescent="0.25">
      <c r="A9" s="43">
        <v>7</v>
      </c>
      <c r="B9" s="43">
        <v>20145.114754098358</v>
      </c>
      <c r="D9" s="44">
        <v>7</v>
      </c>
      <c r="E9" s="12">
        <f t="shared" ref="E9:E68" si="0">E8-$F$6</f>
        <v>0.96721311475409832</v>
      </c>
      <c r="F9" s="12"/>
      <c r="H9" s="43"/>
      <c r="I9" s="43"/>
    </row>
    <row r="10" spans="1:9" x14ac:dyDescent="0.25">
      <c r="A10" s="43">
        <v>8</v>
      </c>
      <c r="B10" s="43">
        <v>19803.672131147541</v>
      </c>
      <c r="D10" s="44">
        <v>8</v>
      </c>
      <c r="E10" s="12">
        <f t="shared" si="0"/>
        <v>0.95081967213114749</v>
      </c>
      <c r="F10" s="12"/>
      <c r="H10" s="43"/>
      <c r="I10" s="43"/>
    </row>
    <row r="11" spans="1:9" x14ac:dyDescent="0.25">
      <c r="A11" s="43">
        <v>9</v>
      </c>
      <c r="B11" s="43">
        <v>19462.22950819672</v>
      </c>
      <c r="D11" s="44">
        <v>9</v>
      </c>
      <c r="E11" s="12">
        <f t="shared" si="0"/>
        <v>0.93442622950819665</v>
      </c>
      <c r="F11" s="12"/>
      <c r="H11" s="43"/>
      <c r="I11" s="43"/>
    </row>
    <row r="12" spans="1:9" x14ac:dyDescent="0.25">
      <c r="A12" s="43">
        <v>10</v>
      </c>
      <c r="B12" s="43">
        <v>19120.7868852459</v>
      </c>
      <c r="D12" s="44">
        <v>10</v>
      </c>
      <c r="E12" s="12">
        <f t="shared" si="0"/>
        <v>0.91803278688524581</v>
      </c>
      <c r="F12" s="12"/>
      <c r="H12" s="43"/>
      <c r="I12" s="43"/>
    </row>
    <row r="13" spans="1:9" x14ac:dyDescent="0.25">
      <c r="A13" s="43">
        <v>11</v>
      </c>
      <c r="B13" s="43">
        <v>18779.344262295079</v>
      </c>
      <c r="D13" s="44">
        <v>11</v>
      </c>
      <c r="E13" s="12">
        <f t="shared" si="0"/>
        <v>0.90163934426229497</v>
      </c>
      <c r="F13" s="12"/>
      <c r="H13" s="43"/>
      <c r="I13" s="43"/>
    </row>
    <row r="14" spans="1:9" x14ac:dyDescent="0.25">
      <c r="A14" s="43">
        <v>12</v>
      </c>
      <c r="B14" s="43">
        <v>18437.901639344258</v>
      </c>
      <c r="D14" s="44">
        <v>12</v>
      </c>
      <c r="E14" s="12">
        <f t="shared" si="0"/>
        <v>0.88524590163934413</v>
      </c>
      <c r="F14" s="12"/>
      <c r="H14" s="43"/>
      <c r="I14" s="43"/>
    </row>
    <row r="15" spans="1:9" x14ac:dyDescent="0.25">
      <c r="A15" s="43">
        <v>13</v>
      </c>
      <c r="B15" s="43">
        <v>18096.459016393441</v>
      </c>
      <c r="D15" s="44">
        <v>13</v>
      </c>
      <c r="E15" s="12">
        <f t="shared" si="0"/>
        <v>0.8688524590163933</v>
      </c>
      <c r="F15" s="12"/>
      <c r="H15" s="43"/>
      <c r="I15" s="43"/>
    </row>
    <row r="16" spans="1:9" x14ac:dyDescent="0.25">
      <c r="A16" s="43">
        <v>14</v>
      </c>
      <c r="B16" s="43">
        <v>17755.01639344262</v>
      </c>
      <c r="D16" s="44">
        <v>14</v>
      </c>
      <c r="E16" s="12">
        <f t="shared" si="0"/>
        <v>0.85245901639344246</v>
      </c>
      <c r="F16" s="12"/>
      <c r="H16" s="43"/>
      <c r="I16" s="43"/>
    </row>
    <row r="17" spans="1:9" x14ac:dyDescent="0.25">
      <c r="A17" s="43">
        <v>15</v>
      </c>
      <c r="B17" s="43">
        <v>17413.573770491799</v>
      </c>
      <c r="D17" s="44">
        <v>15</v>
      </c>
      <c r="E17" s="12">
        <f t="shared" si="0"/>
        <v>0.83606557377049162</v>
      </c>
      <c r="F17" s="12"/>
      <c r="H17" s="43"/>
      <c r="I17" s="43"/>
    </row>
    <row r="18" spans="1:9" x14ac:dyDescent="0.25">
      <c r="A18" s="43">
        <v>16</v>
      </c>
      <c r="B18" s="43">
        <v>17072.131147540978</v>
      </c>
      <c r="D18" s="44">
        <v>16</v>
      </c>
      <c r="E18" s="12">
        <f t="shared" si="0"/>
        <v>0.81967213114754078</v>
      </c>
      <c r="F18" s="12"/>
      <c r="H18" s="43"/>
      <c r="I18" s="43"/>
    </row>
    <row r="19" spans="1:9" x14ac:dyDescent="0.25">
      <c r="A19" s="43">
        <v>17</v>
      </c>
      <c r="B19" s="43">
        <v>16730.688524590158</v>
      </c>
      <c r="D19" s="44">
        <v>17</v>
      </c>
      <c r="E19" s="12">
        <f t="shared" si="0"/>
        <v>0.80327868852458995</v>
      </c>
      <c r="F19" s="12"/>
      <c r="H19" s="43">
        <v>17</v>
      </c>
      <c r="I19" s="43">
        <v>17703</v>
      </c>
    </row>
    <row r="20" spans="1:9" x14ac:dyDescent="0.25">
      <c r="A20" s="43">
        <v>18</v>
      </c>
      <c r="B20" s="43">
        <v>16389.24590163934</v>
      </c>
      <c r="D20" s="44">
        <v>18</v>
      </c>
      <c r="E20" s="12">
        <f t="shared" si="0"/>
        <v>0.78688524590163911</v>
      </c>
      <c r="F20" s="12"/>
      <c r="H20" s="43">
        <v>18</v>
      </c>
      <c r="I20" s="43">
        <v>17341.714285714286</v>
      </c>
    </row>
    <row r="21" spans="1:9" x14ac:dyDescent="0.25">
      <c r="A21" s="43">
        <v>19</v>
      </c>
      <c r="B21" s="43">
        <v>16047.80327868852</v>
      </c>
      <c r="D21" s="44">
        <v>19</v>
      </c>
      <c r="E21" s="12">
        <f t="shared" si="0"/>
        <v>0.77049180327868827</v>
      </c>
      <c r="F21" s="12"/>
      <c r="H21" s="43">
        <v>19</v>
      </c>
      <c r="I21" s="43">
        <v>16980.428571428569</v>
      </c>
    </row>
    <row r="22" spans="1:9" x14ac:dyDescent="0.25">
      <c r="A22" s="43">
        <v>20</v>
      </c>
      <c r="B22" s="43">
        <v>15706.360655737699</v>
      </c>
      <c r="D22" s="44">
        <v>20</v>
      </c>
      <c r="E22" s="12">
        <f t="shared" si="0"/>
        <v>0.75409836065573743</v>
      </c>
      <c r="F22" s="12"/>
      <c r="H22" s="43">
        <v>20</v>
      </c>
      <c r="I22" s="43">
        <v>16619.142857142855</v>
      </c>
    </row>
    <row r="23" spans="1:9" x14ac:dyDescent="0.25">
      <c r="A23" s="43">
        <v>21</v>
      </c>
      <c r="B23" s="43">
        <v>15364.91803278688</v>
      </c>
      <c r="D23" s="44">
        <v>21</v>
      </c>
      <c r="E23" s="12">
        <f t="shared" si="0"/>
        <v>0.73770491803278659</v>
      </c>
      <c r="F23" s="12"/>
      <c r="H23" s="43">
        <v>21</v>
      </c>
      <c r="I23" s="43">
        <v>16257.857142857141</v>
      </c>
    </row>
    <row r="24" spans="1:9" x14ac:dyDescent="0.25">
      <c r="A24" s="43">
        <v>22</v>
      </c>
      <c r="B24" s="43">
        <v>15023.475409836059</v>
      </c>
      <c r="D24" s="44">
        <v>22</v>
      </c>
      <c r="E24" s="12">
        <f t="shared" si="0"/>
        <v>0.72131147540983576</v>
      </c>
      <c r="F24" s="12"/>
      <c r="H24" s="43">
        <v>22</v>
      </c>
      <c r="I24" s="43">
        <v>15896.571428571426</v>
      </c>
    </row>
    <row r="25" spans="1:9" x14ac:dyDescent="0.25">
      <c r="A25" s="43">
        <v>23</v>
      </c>
      <c r="B25" s="43">
        <v>14682.032786885238</v>
      </c>
      <c r="D25" s="44">
        <v>23</v>
      </c>
      <c r="E25" s="12">
        <f t="shared" si="0"/>
        <v>0.70491803278688492</v>
      </c>
      <c r="F25" s="12"/>
      <c r="H25" s="43">
        <v>23</v>
      </c>
      <c r="I25" s="43">
        <v>15535.285714285712</v>
      </c>
    </row>
    <row r="26" spans="1:9" x14ac:dyDescent="0.25">
      <c r="A26" s="43">
        <v>24</v>
      </c>
      <c r="B26" s="43">
        <v>14340.590163934419</v>
      </c>
      <c r="D26" s="44">
        <v>24</v>
      </c>
      <c r="E26" s="12">
        <f t="shared" si="0"/>
        <v>0.68852459016393408</v>
      </c>
      <c r="F26" s="12"/>
      <c r="H26" s="43">
        <v>24</v>
      </c>
      <c r="I26" s="43">
        <v>15173.999999999996</v>
      </c>
    </row>
    <row r="27" spans="1:9" x14ac:dyDescent="0.25">
      <c r="A27" s="43">
        <v>25</v>
      </c>
      <c r="B27" s="43">
        <v>13999.147540983598</v>
      </c>
      <c r="D27" s="44">
        <v>25</v>
      </c>
      <c r="E27" s="12">
        <f t="shared" si="0"/>
        <v>0.67213114754098324</v>
      </c>
      <c r="F27" s="12"/>
      <c r="H27" s="43">
        <v>25</v>
      </c>
      <c r="I27" s="43">
        <v>14812.714285714283</v>
      </c>
    </row>
    <row r="28" spans="1:9" x14ac:dyDescent="0.25">
      <c r="A28" s="43">
        <v>26</v>
      </c>
      <c r="B28" s="43">
        <v>13657.704918032779</v>
      </c>
      <c r="D28" s="44">
        <v>26</v>
      </c>
      <c r="E28" s="12">
        <f t="shared" si="0"/>
        <v>0.6557377049180324</v>
      </c>
      <c r="F28" s="12"/>
      <c r="H28" s="43">
        <v>26</v>
      </c>
      <c r="I28" s="43">
        <v>14451.428571428567</v>
      </c>
    </row>
    <row r="29" spans="1:9" x14ac:dyDescent="0.25">
      <c r="A29" s="43">
        <v>27</v>
      </c>
      <c r="B29" s="43">
        <v>13316.262295081959</v>
      </c>
      <c r="D29" s="44">
        <v>27</v>
      </c>
      <c r="E29" s="12">
        <f t="shared" si="0"/>
        <v>0.63934426229508157</v>
      </c>
      <c r="F29" s="12"/>
      <c r="H29" s="43">
        <v>27</v>
      </c>
      <c r="I29" s="43">
        <v>14090.142857142853</v>
      </c>
    </row>
    <row r="30" spans="1:9" x14ac:dyDescent="0.25">
      <c r="A30" s="43">
        <v>28</v>
      </c>
      <c r="B30" s="43">
        <v>12974.81967213114</v>
      </c>
      <c r="D30" s="44">
        <v>28</v>
      </c>
      <c r="E30" s="12">
        <f t="shared" si="0"/>
        <v>0.62295081967213073</v>
      </c>
      <c r="F30" s="12"/>
      <c r="H30" s="43">
        <v>28</v>
      </c>
      <c r="I30" s="43">
        <v>13728.857142857138</v>
      </c>
    </row>
    <row r="31" spans="1:9" x14ac:dyDescent="0.25">
      <c r="A31" s="43">
        <v>29</v>
      </c>
      <c r="B31" s="43">
        <v>12633.377049180319</v>
      </c>
      <c r="D31" s="44">
        <v>29</v>
      </c>
      <c r="E31" s="12">
        <f t="shared" si="0"/>
        <v>0.60655737704917989</v>
      </c>
      <c r="F31" s="12"/>
      <c r="H31" s="43">
        <v>29</v>
      </c>
      <c r="I31" s="43">
        <v>13367.571428571424</v>
      </c>
    </row>
    <row r="32" spans="1:9" x14ac:dyDescent="0.25">
      <c r="A32" s="43">
        <v>30</v>
      </c>
      <c r="B32" s="43">
        <v>12291.934426229498</v>
      </c>
      <c r="D32" s="44">
        <v>30</v>
      </c>
      <c r="E32" s="12">
        <f t="shared" si="0"/>
        <v>0.59016393442622905</v>
      </c>
      <c r="F32" s="12"/>
      <c r="H32" s="43">
        <v>30</v>
      </c>
      <c r="I32" s="43">
        <v>13006.285714285708</v>
      </c>
    </row>
    <row r="33" spans="1:9" x14ac:dyDescent="0.25">
      <c r="A33" s="43">
        <v>31</v>
      </c>
      <c r="B33" s="43">
        <v>11950.491803278679</v>
      </c>
      <c r="D33" s="44">
        <v>31</v>
      </c>
      <c r="E33" s="12">
        <f t="shared" si="0"/>
        <v>0.57377049180327822</v>
      </c>
      <c r="F33" s="12"/>
      <c r="H33" s="43">
        <v>31</v>
      </c>
      <c r="I33" s="43">
        <v>12644.999999999995</v>
      </c>
    </row>
    <row r="34" spans="1:9" x14ac:dyDescent="0.25">
      <c r="A34" s="43">
        <v>32</v>
      </c>
      <c r="B34" s="43">
        <v>11609.049180327858</v>
      </c>
      <c r="D34" s="44">
        <v>32</v>
      </c>
      <c r="E34" s="12">
        <f t="shared" si="0"/>
        <v>0.55737704918032738</v>
      </c>
      <c r="F34" s="12"/>
      <c r="H34" s="43">
        <v>32</v>
      </c>
      <c r="I34" s="43">
        <v>12283.714285714279</v>
      </c>
    </row>
    <row r="35" spans="1:9" x14ac:dyDescent="0.25">
      <c r="A35" s="43">
        <v>33</v>
      </c>
      <c r="B35" s="43">
        <v>11267.606557377039</v>
      </c>
      <c r="D35" s="44">
        <v>33</v>
      </c>
      <c r="E35" s="12">
        <f t="shared" si="0"/>
        <v>0.54098360655737654</v>
      </c>
      <c r="F35" s="12"/>
      <c r="H35" s="43">
        <v>33</v>
      </c>
      <c r="I35" s="43">
        <v>11922.428571428565</v>
      </c>
    </row>
    <row r="36" spans="1:9" x14ac:dyDescent="0.25">
      <c r="A36" s="43">
        <v>34</v>
      </c>
      <c r="B36" s="43">
        <v>10926.163934426218</v>
      </c>
      <c r="D36" s="44">
        <v>34</v>
      </c>
      <c r="E36" s="12">
        <f t="shared" si="0"/>
        <v>0.5245901639344257</v>
      </c>
      <c r="F36" s="12"/>
      <c r="H36" s="43">
        <v>34</v>
      </c>
      <c r="I36" s="43">
        <v>11561.14285714285</v>
      </c>
    </row>
    <row r="37" spans="1:9" x14ac:dyDescent="0.25">
      <c r="A37" s="43">
        <v>35</v>
      </c>
      <c r="B37" s="43">
        <v>10584.721311475398</v>
      </c>
      <c r="D37" s="44">
        <v>35</v>
      </c>
      <c r="E37" s="12">
        <f t="shared" si="0"/>
        <v>0.50819672131147486</v>
      </c>
      <c r="F37" s="12"/>
      <c r="H37" s="43">
        <v>35</v>
      </c>
      <c r="I37" s="43">
        <v>11199.857142857136</v>
      </c>
    </row>
    <row r="38" spans="1:9" x14ac:dyDescent="0.25">
      <c r="A38" s="43">
        <v>36</v>
      </c>
      <c r="B38" s="43">
        <v>10243.278688524579</v>
      </c>
      <c r="D38" s="44">
        <v>36</v>
      </c>
      <c r="E38" s="12">
        <f t="shared" si="0"/>
        <v>0.49180327868852403</v>
      </c>
      <c r="F38" s="12"/>
      <c r="H38" s="43">
        <v>36</v>
      </c>
      <c r="I38" s="43">
        <v>10838.57142857142</v>
      </c>
    </row>
    <row r="39" spans="1:9" x14ac:dyDescent="0.25">
      <c r="A39" s="43">
        <v>37</v>
      </c>
      <c r="B39" s="43">
        <v>9901.8360655737579</v>
      </c>
      <c r="D39" s="44">
        <v>37</v>
      </c>
      <c r="E39" s="12">
        <f t="shared" si="0"/>
        <v>0.47540983606557319</v>
      </c>
      <c r="F39" s="12"/>
      <c r="H39" s="43">
        <v>37</v>
      </c>
      <c r="I39" s="43">
        <v>10477.285714285706</v>
      </c>
    </row>
    <row r="40" spans="1:9" x14ac:dyDescent="0.25">
      <c r="A40" s="43">
        <v>38</v>
      </c>
      <c r="B40" s="43">
        <v>9560.3934426229389</v>
      </c>
      <c r="D40" s="44">
        <v>38</v>
      </c>
      <c r="E40" s="12">
        <f t="shared" si="0"/>
        <v>0.45901639344262235</v>
      </c>
      <c r="F40" s="12"/>
      <c r="H40" s="43">
        <v>38</v>
      </c>
      <c r="I40" s="43">
        <v>10115.999999999991</v>
      </c>
    </row>
    <row r="41" spans="1:9" x14ac:dyDescent="0.25">
      <c r="A41" s="43">
        <v>39</v>
      </c>
      <c r="B41" s="43">
        <v>9218.9508196721181</v>
      </c>
      <c r="D41" s="44">
        <v>39</v>
      </c>
      <c r="E41" s="12">
        <f t="shared" si="0"/>
        <v>0.44262295081967151</v>
      </c>
      <c r="F41" s="12"/>
      <c r="H41" s="43">
        <v>39</v>
      </c>
      <c r="I41" s="43">
        <v>9754.7142857142771</v>
      </c>
    </row>
    <row r="42" spans="1:9" x14ac:dyDescent="0.25">
      <c r="A42" s="43">
        <v>40</v>
      </c>
      <c r="B42" s="43">
        <v>8877.5081967212991</v>
      </c>
      <c r="D42" s="44">
        <v>40</v>
      </c>
      <c r="E42" s="12">
        <f t="shared" si="0"/>
        <v>0.42622950819672067</v>
      </c>
      <c r="F42" s="12"/>
      <c r="H42" s="43">
        <v>40</v>
      </c>
      <c r="I42" s="43">
        <v>9393.4285714285616</v>
      </c>
    </row>
    <row r="43" spans="1:9" x14ac:dyDescent="0.25">
      <c r="A43" s="43">
        <v>41</v>
      </c>
      <c r="B43" s="43">
        <v>8536.0655737704783</v>
      </c>
      <c r="D43" s="44">
        <v>41</v>
      </c>
      <c r="E43" s="12">
        <f t="shared" si="0"/>
        <v>0.40983606557376984</v>
      </c>
      <c r="F43" s="12"/>
      <c r="H43" s="43">
        <v>41</v>
      </c>
      <c r="I43" s="43">
        <v>9032.1428571428478</v>
      </c>
    </row>
    <row r="44" spans="1:9" x14ac:dyDescent="0.25">
      <c r="A44" s="43">
        <v>42</v>
      </c>
      <c r="B44" s="43">
        <v>8194.6229508196575</v>
      </c>
      <c r="D44" s="44">
        <v>42</v>
      </c>
      <c r="E44" s="12">
        <f t="shared" si="0"/>
        <v>0.393442622950819</v>
      </c>
      <c r="F44" s="12"/>
      <c r="H44" s="43">
        <v>42</v>
      </c>
      <c r="I44" s="43">
        <v>8670.8571428571322</v>
      </c>
    </row>
    <row r="45" spans="1:9" x14ac:dyDescent="0.25">
      <c r="A45" s="43">
        <v>43</v>
      </c>
      <c r="B45" s="43">
        <v>7853.1803278688385</v>
      </c>
      <c r="D45" s="44">
        <v>43</v>
      </c>
      <c r="E45" s="12">
        <f t="shared" si="0"/>
        <v>0.37704918032786816</v>
      </c>
      <c r="F45" s="12"/>
      <c r="H45" s="43">
        <v>43</v>
      </c>
      <c r="I45" s="43">
        <v>8309.5714285714184</v>
      </c>
    </row>
    <row r="46" spans="1:9" x14ac:dyDescent="0.25">
      <c r="A46" s="43">
        <v>44</v>
      </c>
      <c r="B46" s="43">
        <v>7511.7377049180177</v>
      </c>
      <c r="D46" s="44">
        <v>44</v>
      </c>
      <c r="E46" s="12">
        <f t="shared" si="0"/>
        <v>0.36065573770491732</v>
      </c>
      <c r="F46" s="12"/>
      <c r="H46" s="43">
        <v>44</v>
      </c>
      <c r="I46" s="43">
        <v>7948.2857142857038</v>
      </c>
    </row>
    <row r="47" spans="1:9" x14ac:dyDescent="0.25">
      <c r="A47" s="43">
        <v>45</v>
      </c>
      <c r="B47" s="43">
        <v>7170.2950819671978</v>
      </c>
      <c r="D47" s="44">
        <v>45</v>
      </c>
      <c r="E47" s="12">
        <f t="shared" si="0"/>
        <v>0.34426229508196649</v>
      </c>
      <c r="F47" s="12"/>
      <c r="H47" s="43">
        <v>45</v>
      </c>
      <c r="I47" s="43">
        <v>7586.9999999999891</v>
      </c>
    </row>
    <row r="48" spans="1:9" x14ac:dyDescent="0.25">
      <c r="A48" s="43">
        <v>46</v>
      </c>
      <c r="B48" s="43">
        <v>6828.8524590163779</v>
      </c>
      <c r="D48" s="44">
        <v>46</v>
      </c>
      <c r="E48" s="12">
        <f t="shared" si="0"/>
        <v>0.32786885245901565</v>
      </c>
      <c r="F48" s="12"/>
      <c r="H48" s="43">
        <v>46</v>
      </c>
      <c r="I48" s="43">
        <v>7225.7142857142744</v>
      </c>
    </row>
    <row r="49" spans="1:9" x14ac:dyDescent="0.25">
      <c r="A49" s="43">
        <v>47</v>
      </c>
      <c r="B49" s="43">
        <v>6487.409836065558</v>
      </c>
      <c r="D49" s="44">
        <v>47</v>
      </c>
      <c r="E49" s="12">
        <f t="shared" si="0"/>
        <v>0.31147540983606481</v>
      </c>
      <c r="F49" s="12"/>
      <c r="H49" s="43">
        <v>47</v>
      </c>
      <c r="I49" s="43">
        <v>6864.4285714285597</v>
      </c>
    </row>
    <row r="50" spans="1:9" x14ac:dyDescent="0.25">
      <c r="A50" s="43">
        <v>48</v>
      </c>
      <c r="B50" s="43">
        <v>6145.9672131147381</v>
      </c>
      <c r="D50" s="44">
        <v>48</v>
      </c>
      <c r="E50" s="12">
        <f t="shared" si="0"/>
        <v>0.29508196721311397</v>
      </c>
      <c r="F50" s="12"/>
      <c r="H50" s="43">
        <v>48</v>
      </c>
      <c r="I50" s="43">
        <v>6503.1428571428451</v>
      </c>
    </row>
    <row r="51" spans="1:9" x14ac:dyDescent="0.25">
      <c r="A51" s="43">
        <v>49</v>
      </c>
      <c r="B51" s="43">
        <v>5804.5245901639173</v>
      </c>
      <c r="D51" s="44">
        <v>49</v>
      </c>
      <c r="E51" s="12">
        <f t="shared" si="0"/>
        <v>0.27868852459016313</v>
      </c>
      <c r="F51" s="12"/>
      <c r="H51" s="43">
        <v>49</v>
      </c>
      <c r="I51" s="43">
        <v>6141.8571428571304</v>
      </c>
    </row>
    <row r="52" spans="1:9" x14ac:dyDescent="0.25">
      <c r="A52" s="43">
        <v>50</v>
      </c>
      <c r="B52" s="43">
        <v>5463.0819672130974</v>
      </c>
      <c r="D52" s="44">
        <v>50</v>
      </c>
      <c r="E52" s="12">
        <f t="shared" si="0"/>
        <v>0.2622950819672123</v>
      </c>
      <c r="F52" s="12"/>
      <c r="H52" s="43">
        <v>50</v>
      </c>
      <c r="I52" s="43">
        <v>5780.5714285714157</v>
      </c>
    </row>
    <row r="53" spans="1:9" x14ac:dyDescent="0.25">
      <c r="A53" s="43">
        <v>51</v>
      </c>
      <c r="B53" s="43">
        <v>5121.6393442622784</v>
      </c>
      <c r="D53" s="44">
        <v>51</v>
      </c>
      <c r="E53" s="12">
        <f t="shared" si="0"/>
        <v>0.24590163934426149</v>
      </c>
      <c r="F53" s="12"/>
      <c r="H53" s="43">
        <v>51</v>
      </c>
      <c r="I53" s="43">
        <v>5419.285714285701</v>
      </c>
    </row>
    <row r="54" spans="1:9" x14ac:dyDescent="0.25">
      <c r="A54" s="43">
        <v>52</v>
      </c>
      <c r="B54" s="43">
        <v>4780.1967213114585</v>
      </c>
      <c r="D54" s="44">
        <v>52</v>
      </c>
      <c r="E54" s="12">
        <f t="shared" si="0"/>
        <v>0.22950819672131068</v>
      </c>
      <c r="F54" s="12"/>
      <c r="H54" s="43">
        <v>52</v>
      </c>
      <c r="I54" s="43">
        <v>5057.9999999999864</v>
      </c>
    </row>
    <row r="55" spans="1:9" x14ac:dyDescent="0.25">
      <c r="A55" s="43">
        <v>53</v>
      </c>
      <c r="B55" s="43">
        <v>4438.7540983606395</v>
      </c>
      <c r="D55" s="44">
        <v>53</v>
      </c>
      <c r="E55" s="12">
        <f t="shared" si="0"/>
        <v>0.21311475409835987</v>
      </c>
      <c r="F55" s="12"/>
      <c r="H55" s="43">
        <v>53</v>
      </c>
      <c r="I55" s="43">
        <v>4696.7142857142717</v>
      </c>
    </row>
    <row r="56" spans="1:9" x14ac:dyDescent="0.25">
      <c r="A56" s="43">
        <v>54</v>
      </c>
      <c r="B56" s="43">
        <v>4097.3114754098196</v>
      </c>
      <c r="D56" s="44">
        <v>54</v>
      </c>
      <c r="E56" s="12">
        <f t="shared" si="0"/>
        <v>0.19672131147540906</v>
      </c>
      <c r="F56" s="12"/>
      <c r="H56" s="43">
        <v>54</v>
      </c>
      <c r="I56" s="43">
        <v>4335.428571428557</v>
      </c>
    </row>
    <row r="57" spans="1:9" x14ac:dyDescent="0.25">
      <c r="A57" s="43">
        <v>55</v>
      </c>
      <c r="B57" s="43">
        <v>3755.8688524590002</v>
      </c>
      <c r="D57" s="44">
        <v>55</v>
      </c>
      <c r="E57" s="12">
        <f t="shared" si="0"/>
        <v>0.18032786885245825</v>
      </c>
      <c r="F57" s="12"/>
      <c r="H57" s="43">
        <v>55</v>
      </c>
      <c r="I57" s="43">
        <v>3974.1428571428428</v>
      </c>
    </row>
    <row r="58" spans="1:9" x14ac:dyDescent="0.25">
      <c r="A58" s="43">
        <v>56</v>
      </c>
      <c r="B58" s="43">
        <v>3414.4262295081808</v>
      </c>
      <c r="D58" s="44">
        <v>56</v>
      </c>
      <c r="E58" s="12">
        <f t="shared" si="0"/>
        <v>0.16393442622950744</v>
      </c>
      <c r="F58" s="12"/>
      <c r="H58" s="43">
        <v>56</v>
      </c>
      <c r="I58" s="43">
        <v>3612.8571428571286</v>
      </c>
    </row>
    <row r="59" spans="1:9" x14ac:dyDescent="0.25">
      <c r="A59" s="43">
        <v>57</v>
      </c>
      <c r="B59" s="43">
        <v>3072.9836065573613</v>
      </c>
      <c r="D59" s="44">
        <v>57</v>
      </c>
      <c r="E59" s="12">
        <f t="shared" si="0"/>
        <v>0.14754098360655662</v>
      </c>
      <c r="F59" s="12"/>
      <c r="H59" s="43">
        <v>57</v>
      </c>
      <c r="I59" s="43">
        <v>3251.5714285714143</v>
      </c>
    </row>
    <row r="60" spans="1:9" x14ac:dyDescent="0.25">
      <c r="A60" s="43">
        <v>58</v>
      </c>
      <c r="B60" s="43">
        <v>2731.5409836065419</v>
      </c>
      <c r="D60" s="44">
        <v>58</v>
      </c>
      <c r="E60" s="12">
        <f t="shared" si="0"/>
        <v>0.13114754098360581</v>
      </c>
      <c r="F60" s="12"/>
      <c r="H60" s="43">
        <v>58</v>
      </c>
      <c r="I60" s="43">
        <v>2890.2857142857001</v>
      </c>
    </row>
    <row r="61" spans="1:9" x14ac:dyDescent="0.25">
      <c r="A61" s="43">
        <v>59</v>
      </c>
      <c r="B61" s="43">
        <v>2390.098360655722</v>
      </c>
      <c r="D61" s="44">
        <v>59</v>
      </c>
      <c r="E61" s="12">
        <f t="shared" si="0"/>
        <v>0.11475409836065499</v>
      </c>
      <c r="F61" s="12"/>
      <c r="H61" s="43">
        <v>59</v>
      </c>
      <c r="I61" s="43">
        <v>2528.9999999999859</v>
      </c>
    </row>
    <row r="62" spans="1:9" x14ac:dyDescent="0.25">
      <c r="A62" s="43">
        <v>60</v>
      </c>
      <c r="B62" s="43">
        <v>2048.6557377049025</v>
      </c>
      <c r="D62" s="44">
        <v>60</v>
      </c>
      <c r="E62" s="12">
        <f t="shared" si="0"/>
        <v>9.8360655737704167E-2</v>
      </c>
      <c r="F62" s="12"/>
      <c r="H62" s="43">
        <v>60</v>
      </c>
      <c r="I62" s="43">
        <v>2167.7142857142717</v>
      </c>
    </row>
    <row r="63" spans="1:9" x14ac:dyDescent="0.25">
      <c r="A63" s="43">
        <v>61</v>
      </c>
      <c r="B63" s="43">
        <v>1707.2131147540827</v>
      </c>
      <c r="D63" s="44">
        <v>61</v>
      </c>
      <c r="E63" s="12">
        <f t="shared" si="0"/>
        <v>8.1967213114753343E-2</v>
      </c>
      <c r="F63" s="12"/>
      <c r="H63" s="43">
        <v>61</v>
      </c>
      <c r="I63" s="43">
        <v>1806.4285714285577</v>
      </c>
    </row>
    <row r="64" spans="1:9" x14ac:dyDescent="0.25">
      <c r="A64" s="43">
        <v>62</v>
      </c>
      <c r="B64" s="43">
        <v>1365.7704918032628</v>
      </c>
      <c r="D64" s="44">
        <v>62</v>
      </c>
      <c r="E64" s="12">
        <f t="shared" si="0"/>
        <v>6.5573770491802519E-2</v>
      </c>
      <c r="F64" s="12"/>
      <c r="H64" s="43">
        <v>62</v>
      </c>
      <c r="I64" s="43">
        <v>1445.1428571428435</v>
      </c>
    </row>
    <row r="65" spans="1:9" x14ac:dyDescent="0.25">
      <c r="A65" s="43">
        <v>63</v>
      </c>
      <c r="B65" s="43">
        <v>1024.3278688524431</v>
      </c>
      <c r="D65" s="44">
        <v>63</v>
      </c>
      <c r="E65" s="12">
        <f t="shared" si="0"/>
        <v>4.9180327868851695E-2</v>
      </c>
      <c r="F65" s="12"/>
      <c r="H65" s="43">
        <v>63</v>
      </c>
      <c r="I65" s="43">
        <v>1083.8571428571292</v>
      </c>
    </row>
    <row r="66" spans="1:9" x14ac:dyDescent="0.25">
      <c r="A66" s="43">
        <v>64</v>
      </c>
      <c r="B66" s="43">
        <v>682.88524590162331</v>
      </c>
      <c r="D66" s="44">
        <v>64</v>
      </c>
      <c r="E66" s="12">
        <f t="shared" si="0"/>
        <v>3.2786885245900871E-2</v>
      </c>
      <c r="F66" s="12"/>
      <c r="H66" s="43">
        <v>64</v>
      </c>
      <c r="I66" s="43">
        <v>722.57142857141514</v>
      </c>
    </row>
    <row r="67" spans="1:9" x14ac:dyDescent="0.25">
      <c r="A67" s="43">
        <v>65</v>
      </c>
      <c r="B67" s="43">
        <v>341.44262295080364</v>
      </c>
      <c r="D67" s="44">
        <v>65</v>
      </c>
      <c r="E67" s="12">
        <f t="shared" si="0"/>
        <v>1.639344262295005E-2</v>
      </c>
      <c r="F67" s="12"/>
      <c r="H67" s="43">
        <v>65</v>
      </c>
      <c r="I67" s="43">
        <v>361.28571428570086</v>
      </c>
    </row>
    <row r="68" spans="1:9" x14ac:dyDescent="0.25">
      <c r="A68" s="43">
        <v>66</v>
      </c>
      <c r="B68" s="43">
        <v>-1.6042084327594353E-11</v>
      </c>
      <c r="D68" s="44">
        <v>66</v>
      </c>
      <c r="E68" s="12">
        <f t="shared" si="0"/>
        <v>-7.7021722333370235E-16</v>
      </c>
      <c r="F68" s="12"/>
      <c r="H68" s="43">
        <v>66</v>
      </c>
      <c r="I68" s="43">
        <v>-1.3389477027114793E-11</v>
      </c>
    </row>
  </sheetData>
  <mergeCells count="3">
    <mergeCell ref="H2:I3"/>
    <mergeCell ref="A5:B5"/>
    <mergeCell ref="H5:I5"/>
  </mergeCells>
  <pageMargins left="0.7" right="0.7" top="0.78740157499999996" bottom="0.78740157499999996" header="0.3" footer="0.3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2D605C3AF3AE4FB8B6DF20F2C4FB9A" ma:contentTypeVersion="6" ma:contentTypeDescription="Ein neues Dokument erstellen." ma:contentTypeScope="" ma:versionID="f9836dd059220c4678b5b303cc34c8de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ec0306ad-bed0-4ce9-bcaf-8acc7765b5ca" targetNamespace="http://schemas.microsoft.com/office/2006/metadata/properties" ma:root="true" ma:fieldsID="985dedd72bb9796676d419f6c0d8f8b4" ns1:_="" ns3:_="" ns4:_="">
    <xsd:import namespace="http://schemas.microsoft.com/sharepoint/v3"/>
    <xsd:import namespace="b9bbc5c3-42c9-4c30-b7a3-3f0c5e2a5378"/>
    <xsd:import namespace="ec0306ad-bed0-4ce9-bcaf-8acc7765b5ca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Frontend_x002d_Se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06ad-bed0-4ce9-bcaf-8acc7765b5ca" elementFormDefault="qualified">
    <xsd:import namespace="http://schemas.microsoft.com/office/2006/documentManagement/types"/>
    <xsd:import namespace="http://schemas.microsoft.com/office/infopath/2007/PartnerControls"/>
    <xsd:element name="Frontend_x002d_Seite" ma:index="13" nillable="true" ma:displayName="Frontend-Seite" ma:internalName="Frontend_x002d_Seite">
      <xsd:simpleType>
        <xsd:union memberTypes="dms:Text">
          <xsd:simpleType>
            <xsd:restriction base="dms:Choice">
              <xsd:enumeration value="Volksschul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Frontend_x002d_Seite xmlns="ec0306ad-bed0-4ce9-bcaf-8acc7765b5ca">Finanzen-Volksschule</Frontend_x002d_Seite>
    <CustomerID xmlns="b9bbc5c3-42c9-4c30-b7a3-3f0c5e2a5378">4</CustomerID>
  </documentManagement>
</p:properties>
</file>

<file path=customXml/itemProps1.xml><?xml version="1.0" encoding="utf-8"?>
<ds:datastoreItem xmlns:ds="http://schemas.openxmlformats.org/officeDocument/2006/customXml" ds:itemID="{9743D7DA-9634-4D0B-B7AC-F7266D78F655}"/>
</file>

<file path=customXml/itemProps2.xml><?xml version="1.0" encoding="utf-8"?>
<ds:datastoreItem xmlns:ds="http://schemas.openxmlformats.org/officeDocument/2006/customXml" ds:itemID="{A29446BE-731E-44D9-98B6-9926CF53F314}"/>
</file>

<file path=customXml/itemProps3.xml><?xml version="1.0" encoding="utf-8"?>
<ds:datastoreItem xmlns:ds="http://schemas.openxmlformats.org/officeDocument/2006/customXml" ds:itemID="{C0B125A4-C2F0-4482-8F45-2BA94C3A639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Calculaziun dal preventiv</vt:lpstr>
      <vt:lpstr>Basa scolas pitschnas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Sustegn per l'elavuraziun dal preventiv</dc:title>
  <dc:creator>Sykora Lena</dc:creator>
  <dc:description>ID asc</dc:description>
  <cp:lastModifiedBy>Fischer Carla</cp:lastModifiedBy>
  <cp:lastPrinted>2021-04-23T07:23:28Z</cp:lastPrinted>
  <dcterms:created xsi:type="dcterms:W3CDTF">2012-10-22T09:01:27Z</dcterms:created>
  <dcterms:modified xsi:type="dcterms:W3CDTF">2024-01-15T14:51:24Z</dcterms:modified>
  <cp:category>VS-Unterlagen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0x010100D82D605C3AF3AE4FB8B6DF20F2C4FB9A</vt:lpwstr>
  </property>
</Properties>
</file>